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040" windowHeight="10605" tabRatio="598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<sst xmlns="http://schemas.openxmlformats.org/spreadsheetml/2006/main" count="174" uniqueCount="86">
  <si>
    <t>Физкультурно-оздоровительная работа и спортивные мероприяти</t>
  </si>
  <si>
    <t>01</t>
  </si>
  <si>
    <t>04</t>
  </si>
  <si>
    <t>02</t>
  </si>
  <si>
    <t>03</t>
  </si>
  <si>
    <t>05</t>
  </si>
  <si>
    <t>07</t>
  </si>
  <si>
    <t>08</t>
  </si>
  <si>
    <t>Наименование</t>
  </si>
  <si>
    <t>Рз</t>
  </si>
  <si>
    <t>ПР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</si>
  <si>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</si>
  <si>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</si>
  <si>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</si>
  <si>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</si>
  <si>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</si>
  <si>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</si>
  <si>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</si>
  <si>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Молодежная политика и оздоровление детей</t>
  </si>
  <si>
    <t>Физическая культура и спорт</t>
  </si>
  <si>
    <t>ВСЕГО</t>
  </si>
  <si>
    <t>Глава муниципального образования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</si>
  <si>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</si>
  <si>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</si>
  <si>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Подготовка населения и организаций к действиям в чрезвычайной ситуации в мирное и военное время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</si>
  <si>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</si>
  <si>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</si>
  <si>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Автомобильный транспорт</t>
  </si>
  <si>
    <t>Реализация государственных функций, связанных с общегосударственным управлением</t>
  </si>
  <si>
    <t>Мероприятия по землеустройству и землепользованию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</si>
  <si>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</si>
  <si>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Государственная регистрация актов гражданского состояния (федеральный бюджет)</t>
  </si>
  <si>
    <t>Связь и информатика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</si>
  <si>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</si>
  <si>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</si>
  <si>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11</t>
  </si>
  <si>
    <t xml:space="preserve">Культура и кинематография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</si>
  <si>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</si>
  <si>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</t>
  </si>
  <si>
    <t>3</t>
  </si>
  <si>
    <t>4</t>
  </si>
  <si>
    <t>5</t>
  </si>
  <si>
    <t>6</t>
  </si>
  <si>
    <t>7</t>
  </si>
  <si>
    <t>8</t>
  </si>
  <si>
    <t>9</t>
  </si>
  <si>
    <t>Заместители глав местных администраций</t>
  </si>
  <si>
    <t>Содержание местных администраций</t>
  </si>
  <si>
    <t>Жилищное хозяйство в том числе:</t>
  </si>
  <si>
    <t>% исполнения 
 утвержденного плана</t>
  </si>
  <si>
    <t>% исполнения 
 уточненного плана</t>
  </si>
  <si>
    <t>Целевые региональные программы(Содействие занятости населения)</t>
  </si>
  <si>
    <t>Целевая программа "Комплексные меры пожарной безопасности"</t>
  </si>
  <si>
    <t>10</t>
  </si>
  <si>
    <t>12</t>
  </si>
  <si>
    <t>Коммунальное хозяйство, в том числе:</t>
  </si>
  <si>
    <t>09</t>
  </si>
  <si>
    <t>Дорожное хозяйство</t>
  </si>
  <si>
    <t>Региональные целевые программы ("Развитие транспортной системы ХМАО-Югры на 2011-2013 годы"</t>
  </si>
  <si>
    <t>Массовый спорт (Программа "Развитие физической культуры и спорта на территории Октябрьского района на 2012-2014 годы")</t>
  </si>
  <si>
    <t>Социальная политика</t>
  </si>
  <si>
    <t>тыс. руб.</t>
  </si>
  <si>
    <t>Благоустройство, в том числе:</t>
  </si>
  <si>
    <t xml:space="preserve">   -  поддержка коммунального хозяйства</t>
  </si>
  <si>
    <t xml:space="preserve">   - региональная целевая программа "Наш дом"</t>
  </si>
  <si>
    <t xml:space="preserve">         -поддержка коммунального хозяйства</t>
  </si>
  <si>
    <t xml:space="preserve">       -региональные целевые программы (реализация населению сжиженного газа)</t>
  </si>
  <si>
    <t xml:space="preserve">       -программа "Модернизация и реформирование жилищно-коммунального комплекса ХМАО-Югры на 2011-2012 гг и на период до 2015 года" (капитальный ремонт систем тепло, водоснабжения )</t>
  </si>
  <si>
    <t xml:space="preserve">            -уличное освещение</t>
  </si>
  <si>
    <t xml:space="preserve">           -содержание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</si>
  <si>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    -озеленение</t>
  </si>
  <si>
    <t xml:space="preserve">         -организация и содержание мест захоронения</t>
  </si>
  <si>
    <t xml:space="preserve">        -прочие мероприятия по благоустройству городских округов и поселений</t>
  </si>
  <si>
    <t xml:space="preserve">         -целевые региональные программы (Программа по капитальному ремонту многоквартирных домов "Наш дом")</t>
  </si>
  <si>
    <t xml:space="preserve">Культура, в том числе: </t>
  </si>
  <si>
    <t xml:space="preserve">         -Обеспечение деятельности подведомственных учреждений</t>
  </si>
  <si>
    <t xml:space="preserve">        -Мероприятия в сфере культуры, кинематографии и средств массовой информации</t>
  </si>
  <si>
    <t xml:space="preserve">        -Библиотеки</t>
  </si>
  <si>
    <t xml:space="preserve">       -Целевые региональные программы("Культура Югры на 2009-2013 годы" подпрограмма "Библиотечное дело")</t>
  </si>
  <si>
    <t>Прочие межбюджетные трансферты бюджетам субъектов Российской Федерации и муниципальных образований общего характера</t>
  </si>
  <si>
    <t>Информация к отчету об исполнении расходов   бюджета городского поселения Приобье за 2013 год</t>
  </si>
  <si>
    <t xml:space="preserve">Утвержденный
план на  __2013___год </t>
  </si>
  <si>
    <t>Уточненный
план на__2013_год</t>
  </si>
  <si>
    <t xml:space="preserve">Исполнение на __01.01.2014__г. </t>
  </si>
  <si>
    <t>Проведение выборов и референдумов</t>
  </si>
  <si>
    <t>Региональные целевые программы ("Наш дом")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</si>
</sst>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00"/>
    <numFmt numFmtId="167" formatCode="0000000"/>
    <numFmt numFmtId="168" formatCode="#,##0.0_р_.;[Red]\-#,##0.0_р_."/>
    <numFmt numFmtId="169" formatCode="0000"/>
    <numFmt numFmtId="170" formatCode="#,##0.00;[Red]\-#,##0.00;0.00"/>
    <numFmt numFmtId="171" formatCode="#,##0.0;[Red]\-#,##0.0;0.0"/>
    <numFmt numFmtId="172" formatCode="#,##0;[Red]\-#,##0;0"/>
    <numFmt numFmtId="173" formatCode="#,##0.000;[Red]\-#,##0.000;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0.0"/>
    <numFmt numFmtId="181" formatCode="#,##0.00_р_."/>
    <numFmt numFmtId="182" formatCode="#,##0.0_р_."/>
    <numFmt numFmtId="183" formatCode="#,##0_р_."/>
    <numFmt numFmtId="184" formatCode="0.0000"/>
    <numFmt numFmtId="185" formatCode="0.00000"/>
    <numFmt numFmtId="186" formatCode="0.000000"/>
    <numFmt numFmtId="187" formatCode="#,##0.000"/>
    <numFmt numFmtId="188" formatCode="#,##0.0000"/>
    <numFmt numFmtId="189" formatCode="#,##0.00000"/>
    <numFmt numFmtId="190" formatCode="0.0000000"/>
    <numFmt numFmtId="191" formatCode="0.00000000"/>
    <numFmt numFmtId="192" formatCode="#,##0.000000"/>
    <numFmt numFmtId="193" formatCode="#,##0.0000000"/>
    <numFmt numFmtId="194" formatCode="#,##0.00000000"/>
    <numFmt numFmtId="195" formatCode="#,##0.00_р_.;[Red]#,##0.00_р_."/>
    <numFmt numFmtId="196" formatCode="#,##0.00;[Red]#,##0.00"/>
  </numFmts>
  <fonts count="3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8"/>
      <name val="Times New Roman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0" xfId="53" applyFont="1" applyAlignment="1" applyProtection="1">
      <alignment horizontal="center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wrapText="1" shrinkToFi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3" fillId="0" borderId="10" xfId="0" applyFont="1" applyBorder="1" applyAlignment="1">
      <alignment horizontal="justify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" fillId="0" borderId="12" xfId="53" applyFont="1" applyBorder="1" applyAlignment="1">
      <alignment horizontal="center" vertical="top" wrapText="1"/>
      <protection/>
    </xf>
    <xf numFmtId="196" fontId="0" fillId="0" borderId="0" xfId="0" applyNumberFormat="1" applyAlignment="1">
      <alignment/>
    </xf>
    <xf numFmtId="195" fontId="7" fillId="24" borderId="10" xfId="0" applyNumberFormat="1" applyFont="1" applyFill="1" applyBorder="1" applyAlignment="1">
      <alignment horizontal="center" vertical="center" wrapText="1"/>
    </xf>
    <xf numFmtId="195" fontId="7" fillId="24" borderId="10" xfId="0" applyNumberFormat="1" applyFont="1" applyFill="1" applyBorder="1" applyAlignment="1">
      <alignment horizontal="center" vertical="center" wrapText="1"/>
    </xf>
    <xf numFmtId="195" fontId="5" fillId="24" borderId="10" xfId="0" applyNumberFormat="1" applyFont="1" applyFill="1" applyBorder="1" applyAlignment="1">
      <alignment horizontal="center" vertical="center" wrapText="1"/>
    </xf>
    <xf numFmtId="195" fontId="5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64" fontId="1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53" applyFont="1" applyAlignment="1" applyProtection="1">
      <alignment horizontal="center"/>
      <protection hidden="1"/>
    </xf>
    <xf numFmtId="0" fontId="9" fillId="0" borderId="0" xfId="0" applyFont="1" applyAlignment="1">
      <alignment horizontal="center" vertical="center"/>
    </xf>
    <xf numFmtId="0" fontId="1" fillId="0" borderId="10" xfId="53" applyNumberFormat="1" applyFont="1" applyFill="1" applyBorder="1" applyAlignment="1" applyProtection="1">
      <alignment wrapText="1"/>
      <protection hidden="1"/>
    </xf>
    <xf numFmtId="195" fontId="14" fillId="2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63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54.75390625" style="0" customWidth="1"/>
    <col min="2" max="2" width="3.625" style="0" customWidth="1"/>
    <col min="3" max="3" width="4.375" style="0" customWidth="1"/>
    <col min="4" max="4" width="14.25390625" style="0" customWidth="1"/>
    <col min="5" max="5" width="11.875" style="0" customWidth="1"/>
    <col min="6" max="6" width="12.625" style="0" bestFit="1" customWidth="1"/>
    <col min="7" max="7" width="13.375" style="0" customWidth="1"/>
    <col min="8" max="8" width="13.25390625" style="0" customWidth="1"/>
    <col min="9" max="9" width="14.375" style="0" customWidth="1"/>
  </cols>
  <sheetData>
    <row r="1" spans="4:8" ht="15.75">
      <c r="D1" s="2"/>
      <c r="E1" s="2"/>
      <c r="F1" s="2"/>
      <c r="G1" s="2"/>
      <c r="H1" s="35"/>
    </row>
    <row r="2" spans="1:8" ht="15.75">
      <c r="A2" s="39" t="s">
        <v>80</v>
      </c>
      <c r="B2" s="39"/>
      <c r="C2" s="39"/>
      <c r="D2" s="39"/>
      <c r="E2" s="39"/>
      <c r="F2" s="39"/>
      <c r="G2" s="39"/>
      <c r="H2" s="39"/>
    </row>
    <row r="3" spans="1:8" ht="15.75">
      <c r="A3" s="36"/>
      <c r="B3" s="36"/>
      <c r="C3" s="36"/>
      <c r="D3" s="36"/>
      <c r="E3" s="36"/>
      <c r="F3" s="36"/>
      <c r="G3" s="36"/>
      <c r="H3" s="36" t="s">
        <v>61</v>
      </c>
    </row>
    <row r="4" spans="1:8" ht="43.5" customHeight="1">
      <c r="A4" s="22" t="s">
        <v>8</v>
      </c>
      <c r="B4" s="5" t="s">
        <v>9</v>
      </c>
      <c r="C4" s="5" t="s">
        <v>10</v>
      </c>
      <c r="D4" s="24" t="s">
        <v>81</v>
      </c>
      <c r="E4" s="24" t="s">
        <v>82</v>
      </c>
      <c r="F4" s="21" t="s">
        <v>83</v>
      </c>
      <c r="G4" s="25" t="s">
        <v>49</v>
      </c>
      <c r="H4" s="25" t="s">
        <v>50</v>
      </c>
    </row>
    <row r="5" spans="1:8" ht="9.75" customHeight="1">
      <c r="A5" s="32" t="s">
        <v>38</v>
      </c>
      <c r="B5" s="32" t="s">
        <v>39</v>
      </c>
      <c r="C5" s="32" t="s">
        <v>40</v>
      </c>
      <c r="D5" s="32" t="s">
        <v>41</v>
      </c>
      <c r="E5" s="32" t="s">
        <v>42</v>
      </c>
      <c r="F5" s="32" t="s">
        <v>43</v>
      </c>
      <c r="G5" s="32" t="s">
        <v>44</v>
      </c>
      <c r="H5" s="32" t="s">
        <v>45</v>
      </c>
    </row>
    <row r="6" spans="1:8" ht="12.75">
      <c r="A6" s="7" t="s">
        <v>11</v>
      </c>
      <c r="B6" s="4" t="s">
        <v>1</v>
      </c>
      <c r="C6" s="4"/>
      <c r="D6" s="28">
        <f>D12+D11+D10++D9+D8+D7</f>
        <v>24841.7</v>
      </c>
      <c r="E6" s="28">
        <f>E12+E11+E10++E9+E8+E7</f>
        <v>27802.6</v>
      </c>
      <c r="F6" s="28">
        <f>F12+F11+F10++F9+F8+F7</f>
        <v>27623.100000000002</v>
      </c>
      <c r="G6" s="28">
        <f>F6/D6*100</f>
        <v>111.19649621402723</v>
      </c>
      <c r="H6" s="28">
        <f>F6/E6*100</f>
        <v>99.35437692877646</v>
      </c>
    </row>
    <row r="7" spans="1:8" ht="12.75">
      <c r="A7" s="8" t="s">
        <v>21</v>
      </c>
      <c r="B7" s="1" t="s">
        <v>1</v>
      </c>
      <c r="C7" s="1" t="s">
        <v>3</v>
      </c>
      <c r="D7" s="30">
        <v>1120</v>
      </c>
      <c r="E7" s="30">
        <v>1646.2</v>
      </c>
      <c r="F7" s="30">
        <v>1646.2</v>
      </c>
      <c r="G7" s="29">
        <f aca="true" t="shared" si="0" ref="G7:G62">F7/D7*100</f>
        <v>146.98214285714286</v>
      </c>
      <c r="H7" s="30">
        <f aca="true" t="shared" si="1" ref="H7:H62">F7/E7*100</f>
        <v>100</v>
      </c>
    </row>
    <row r="8" spans="1:8" ht="12.75">
      <c r="A8" s="8" t="s">
        <v>46</v>
      </c>
      <c r="B8" s="1" t="s">
        <v>1</v>
      </c>
      <c r="C8" s="1" t="s">
        <v>3</v>
      </c>
      <c r="D8" s="30">
        <v>2700</v>
      </c>
      <c r="E8" s="30">
        <v>2791.7</v>
      </c>
      <c r="F8" s="30">
        <v>2791.7</v>
      </c>
      <c r="G8" s="29">
        <f t="shared" si="0"/>
        <v>103.3962962962963</v>
      </c>
      <c r="H8" s="30">
        <f t="shared" si="1"/>
        <v>100</v>
      </c>
    </row>
    <row r="9" spans="1:8" ht="12.75">
      <c r="A9" s="8" t="s">
        <v>47</v>
      </c>
      <c r="B9" s="1" t="s">
        <v>1</v>
      </c>
      <c r="C9" s="1" t="s">
        <v>2</v>
      </c>
      <c r="D9" s="30">
        <v>18008.7</v>
      </c>
      <c r="E9" s="30">
        <v>17390.8</v>
      </c>
      <c r="F9" s="30">
        <v>17366.4</v>
      </c>
      <c r="G9" s="29">
        <f t="shared" si="0"/>
        <v>96.43339052791151</v>
      </c>
      <c r="H9" s="30">
        <f t="shared" si="1"/>
        <v>99.85969593118202</v>
      </c>
    </row>
    <row r="10" spans="1:8" ht="12.75">
      <c r="A10" s="8" t="s">
        <v>84</v>
      </c>
      <c r="B10" s="1" t="s">
        <v>1</v>
      </c>
      <c r="C10" s="1" t="s">
        <v>6</v>
      </c>
      <c r="D10" s="30">
        <v>1311</v>
      </c>
      <c r="E10" s="30">
        <v>1310.4</v>
      </c>
      <c r="F10" s="30">
        <v>1310.4</v>
      </c>
      <c r="G10" s="29">
        <f t="shared" si="0"/>
        <v>99.95423340961099</v>
      </c>
      <c r="H10" s="30">
        <f t="shared" si="1"/>
        <v>100</v>
      </c>
    </row>
    <row r="11" spans="1:8" ht="12.75">
      <c r="A11" s="8" t="s">
        <v>12</v>
      </c>
      <c r="B11" s="1" t="s">
        <v>1</v>
      </c>
      <c r="C11" s="1" t="s">
        <v>35</v>
      </c>
      <c r="D11" s="30">
        <v>135</v>
      </c>
      <c r="E11" s="30">
        <v>135</v>
      </c>
      <c r="F11" s="30">
        <v>0</v>
      </c>
      <c r="G11" s="29">
        <f t="shared" si="0"/>
        <v>0</v>
      </c>
      <c r="H11" s="30">
        <f t="shared" si="1"/>
        <v>0</v>
      </c>
    </row>
    <row r="12" spans="1:8" ht="12.75">
      <c r="A12" s="14" t="s">
        <v>13</v>
      </c>
      <c r="B12" s="1" t="s">
        <v>1</v>
      </c>
      <c r="C12" s="1" t="s">
        <v>33</v>
      </c>
      <c r="D12" s="29">
        <f>D13+D15+D16</f>
        <v>1567</v>
      </c>
      <c r="E12" s="29">
        <f>E13+E15+E16</f>
        <v>4528.5</v>
      </c>
      <c r="F12" s="29">
        <f>F13+F15+F16</f>
        <v>4508.4</v>
      </c>
      <c r="G12" s="29">
        <f t="shared" si="0"/>
        <v>287.7089980855137</v>
      </c>
      <c r="H12" s="30">
        <f t="shared" si="1"/>
        <v>99.55614441868168</v>
      </c>
    </row>
    <row r="13" spans="1:8" ht="24">
      <c r="A13" s="17" t="s">
        <v>31</v>
      </c>
      <c r="B13" s="1" t="s">
        <v>1</v>
      </c>
      <c r="C13" s="1" t="s">
        <v>33</v>
      </c>
      <c r="D13" s="30"/>
      <c r="E13" s="30"/>
      <c r="F13" s="30"/>
      <c r="G13" s="28"/>
      <c r="H13" s="30"/>
    </row>
    <row r="14" spans="1:8" ht="24">
      <c r="A14" s="19" t="s">
        <v>30</v>
      </c>
      <c r="B14" s="1" t="s">
        <v>1</v>
      </c>
      <c r="C14" s="1" t="s">
        <v>33</v>
      </c>
      <c r="D14" s="30"/>
      <c r="E14" s="30"/>
      <c r="F14" s="30"/>
      <c r="G14" s="28"/>
      <c r="H14" s="30"/>
    </row>
    <row r="15" spans="1:8" ht="24">
      <c r="A15" s="19" t="s">
        <v>34</v>
      </c>
      <c r="B15" s="1" t="s">
        <v>1</v>
      </c>
      <c r="C15" s="1" t="s">
        <v>33</v>
      </c>
      <c r="D15" s="30">
        <v>237</v>
      </c>
      <c r="E15" s="30">
        <v>454.1</v>
      </c>
      <c r="F15" s="30">
        <v>434</v>
      </c>
      <c r="G15" s="29">
        <f t="shared" si="0"/>
        <v>183.12236286919833</v>
      </c>
      <c r="H15" s="30">
        <f t="shared" si="1"/>
        <v>95.57366218894516</v>
      </c>
    </row>
    <row r="16" spans="1:8" ht="24">
      <c r="A16" s="16" t="s">
        <v>28</v>
      </c>
      <c r="B16" s="1" t="s">
        <v>1</v>
      </c>
      <c r="C16" s="1" t="s">
        <v>33</v>
      </c>
      <c r="D16" s="30">
        <v>1330</v>
      </c>
      <c r="E16" s="30">
        <v>4074.4</v>
      </c>
      <c r="F16" s="30">
        <v>4074.4</v>
      </c>
      <c r="G16" s="29">
        <f t="shared" si="0"/>
        <v>306.34586466165416</v>
      </c>
      <c r="H16" s="30">
        <f t="shared" si="1"/>
        <v>100</v>
      </c>
    </row>
    <row r="17" spans="1:8" ht="12.75">
      <c r="A17" s="18" t="s">
        <v>22</v>
      </c>
      <c r="B17" s="4" t="s">
        <v>3</v>
      </c>
      <c r="C17" s="4"/>
      <c r="D17" s="28">
        <f>D18</f>
        <v>848</v>
      </c>
      <c r="E17" s="28">
        <f>E18</f>
        <v>848</v>
      </c>
      <c r="F17" s="28">
        <f>F18</f>
        <v>848</v>
      </c>
      <c r="G17" s="28">
        <f t="shared" si="0"/>
        <v>100</v>
      </c>
      <c r="H17" s="28">
        <f t="shared" si="1"/>
        <v>100</v>
      </c>
    </row>
    <row r="18" spans="1:8" ht="24">
      <c r="A18" s="8" t="s">
        <v>23</v>
      </c>
      <c r="B18" s="1" t="s">
        <v>3</v>
      </c>
      <c r="C18" s="1" t="s">
        <v>4</v>
      </c>
      <c r="D18" s="30">
        <v>848</v>
      </c>
      <c r="E18" s="30">
        <v>848</v>
      </c>
      <c r="F18" s="30">
        <v>848</v>
      </c>
      <c r="G18" s="29">
        <f t="shared" si="0"/>
        <v>100</v>
      </c>
      <c r="H18" s="30">
        <f t="shared" si="1"/>
        <v>100</v>
      </c>
    </row>
    <row r="19" spans="1:8" ht="12.75">
      <c r="A19" s="7" t="s">
        <v>14</v>
      </c>
      <c r="B19" s="4" t="s">
        <v>4</v>
      </c>
      <c r="C19" s="1"/>
      <c r="D19" s="28">
        <f>D20+D21+D22+D23+D24</f>
        <v>3559</v>
      </c>
      <c r="E19" s="28">
        <f>E20+E21</f>
        <v>3700.2</v>
      </c>
      <c r="F19" s="28">
        <f>F20+F21</f>
        <v>3315.6</v>
      </c>
      <c r="G19" s="28">
        <f t="shared" si="0"/>
        <v>93.1610002809778</v>
      </c>
      <c r="H19" s="28">
        <f t="shared" si="1"/>
        <v>89.60596724501379</v>
      </c>
    </row>
    <row r="20" spans="1:8" ht="24">
      <c r="A20" s="17" t="s">
        <v>31</v>
      </c>
      <c r="B20" s="4" t="s">
        <v>4</v>
      </c>
      <c r="C20" s="1" t="s">
        <v>2</v>
      </c>
      <c r="D20" s="29">
        <v>282</v>
      </c>
      <c r="E20" s="30">
        <v>282</v>
      </c>
      <c r="F20" s="30">
        <v>282</v>
      </c>
      <c r="G20" s="29">
        <f t="shared" si="0"/>
        <v>100</v>
      </c>
      <c r="H20" s="38">
        <f t="shared" si="1"/>
        <v>100</v>
      </c>
    </row>
    <row r="21" spans="1:8" ht="24">
      <c r="A21" s="20" t="s">
        <v>37</v>
      </c>
      <c r="B21" s="3" t="s">
        <v>4</v>
      </c>
      <c r="C21" s="1" t="s">
        <v>56</v>
      </c>
      <c r="D21" s="29">
        <v>2583</v>
      </c>
      <c r="E21" s="29">
        <v>3418.2</v>
      </c>
      <c r="F21" s="29">
        <v>3033.6</v>
      </c>
      <c r="G21" s="29">
        <f t="shared" si="0"/>
        <v>117.44483159117306</v>
      </c>
      <c r="H21" s="38">
        <f t="shared" si="1"/>
        <v>88.74846410391434</v>
      </c>
    </row>
    <row r="22" spans="1:8" ht="24">
      <c r="A22" s="20" t="s">
        <v>25</v>
      </c>
      <c r="B22" s="1" t="s">
        <v>4</v>
      </c>
      <c r="C22" s="1" t="s">
        <v>56</v>
      </c>
      <c r="D22" s="30"/>
      <c r="E22" s="30"/>
      <c r="F22" s="30"/>
      <c r="G22" s="29"/>
      <c r="H22" s="38"/>
    </row>
    <row r="23" spans="1:8" ht="12.75">
      <c r="A23" s="10" t="s">
        <v>26</v>
      </c>
      <c r="B23" s="3" t="s">
        <v>4</v>
      </c>
      <c r="C23" s="1" t="s">
        <v>56</v>
      </c>
      <c r="D23" s="30">
        <v>694</v>
      </c>
      <c r="E23" s="30"/>
      <c r="F23" s="30"/>
      <c r="G23" s="29">
        <f t="shared" si="0"/>
        <v>0</v>
      </c>
      <c r="H23" s="28"/>
    </row>
    <row r="24" spans="1:8" ht="24">
      <c r="A24" s="11" t="s">
        <v>24</v>
      </c>
      <c r="B24" s="3" t="s">
        <v>4</v>
      </c>
      <c r="C24" s="1" t="s">
        <v>56</v>
      </c>
      <c r="D24" s="30"/>
      <c r="E24" s="30"/>
      <c r="F24" s="30"/>
      <c r="G24" s="29"/>
      <c r="H24" s="28"/>
    </row>
    <row r="25" spans="1:8" ht="12.75">
      <c r="A25" s="12" t="s">
        <v>15</v>
      </c>
      <c r="B25" s="4" t="s">
        <v>2</v>
      </c>
      <c r="C25" s="1"/>
      <c r="D25" s="28">
        <f>D32+D31+D30+D29+D28+D27+D26</f>
        <v>12278.3</v>
      </c>
      <c r="E25" s="28">
        <f>E32+E31+E30+E29+E28+E27+E26</f>
        <v>14647.3</v>
      </c>
      <c r="F25" s="28">
        <f>F32+F31+F30+F29+F28+F27+F26</f>
        <v>14647.3</v>
      </c>
      <c r="G25" s="28">
        <f t="shared" si="0"/>
        <v>119.29420196607022</v>
      </c>
      <c r="H25" s="28">
        <f t="shared" si="1"/>
        <v>100</v>
      </c>
    </row>
    <row r="26" spans="1:8" ht="12.75">
      <c r="A26" s="8" t="s">
        <v>51</v>
      </c>
      <c r="B26" s="3" t="s">
        <v>2</v>
      </c>
      <c r="C26" s="1" t="s">
        <v>1</v>
      </c>
      <c r="D26" s="28"/>
      <c r="E26" s="30">
        <v>452.7</v>
      </c>
      <c r="F26" s="30">
        <v>452.7</v>
      </c>
      <c r="G26" s="28"/>
      <c r="H26" s="30">
        <f t="shared" si="1"/>
        <v>100</v>
      </c>
    </row>
    <row r="27" spans="1:8" ht="12.75">
      <c r="A27" s="10" t="s">
        <v>27</v>
      </c>
      <c r="B27" s="1" t="s">
        <v>2</v>
      </c>
      <c r="C27" s="1" t="s">
        <v>7</v>
      </c>
      <c r="D27" s="30">
        <v>3409</v>
      </c>
      <c r="E27" s="30">
        <v>2900</v>
      </c>
      <c r="F27" s="30">
        <v>2900</v>
      </c>
      <c r="G27" s="29">
        <f t="shared" si="0"/>
        <v>85.06893517160458</v>
      </c>
      <c r="H27" s="30">
        <f t="shared" si="1"/>
        <v>100</v>
      </c>
    </row>
    <row r="28" spans="1:8" ht="12.75">
      <c r="A28" s="10" t="s">
        <v>57</v>
      </c>
      <c r="B28" s="1" t="s">
        <v>2</v>
      </c>
      <c r="C28" s="1" t="s">
        <v>56</v>
      </c>
      <c r="D28" s="30">
        <v>3478</v>
      </c>
      <c r="E28" s="30">
        <v>3827.3</v>
      </c>
      <c r="F28" s="30">
        <v>3827.3</v>
      </c>
      <c r="G28" s="29">
        <f t="shared" si="0"/>
        <v>110.0431282346176</v>
      </c>
      <c r="H28" s="30">
        <f t="shared" si="1"/>
        <v>100</v>
      </c>
    </row>
    <row r="29" spans="1:8" ht="24">
      <c r="A29" s="10" t="s">
        <v>58</v>
      </c>
      <c r="B29" s="1" t="s">
        <v>2</v>
      </c>
      <c r="C29" s="1" t="s">
        <v>56</v>
      </c>
      <c r="D29" s="30">
        <v>4958.3</v>
      </c>
      <c r="E29" s="30">
        <v>5331.9</v>
      </c>
      <c r="F29" s="30">
        <v>5331.9</v>
      </c>
      <c r="G29" s="29">
        <f t="shared" si="0"/>
        <v>107.53484057035676</v>
      </c>
      <c r="H29" s="30">
        <f t="shared" si="1"/>
        <v>100</v>
      </c>
    </row>
    <row r="30" spans="1:8" ht="12.75">
      <c r="A30" s="10" t="s">
        <v>85</v>
      </c>
      <c r="B30" s="1" t="s">
        <v>2</v>
      </c>
      <c r="C30" s="1" t="s">
        <v>56</v>
      </c>
      <c r="D30" s="30"/>
      <c r="E30" s="30">
        <v>1352.6</v>
      </c>
      <c r="F30" s="30">
        <v>1352.6</v>
      </c>
      <c r="G30" s="29"/>
      <c r="H30" s="30">
        <f t="shared" si="1"/>
        <v>100</v>
      </c>
    </row>
    <row r="31" spans="1:8" ht="12.75">
      <c r="A31" s="10" t="s">
        <v>32</v>
      </c>
      <c r="B31" s="1" t="s">
        <v>2</v>
      </c>
      <c r="C31" s="1" t="s">
        <v>53</v>
      </c>
      <c r="D31" s="29">
        <v>321</v>
      </c>
      <c r="E31" s="29">
        <v>600.3</v>
      </c>
      <c r="F31" s="29">
        <v>600.3</v>
      </c>
      <c r="G31" s="29">
        <f t="shared" si="0"/>
        <v>187.0093457943925</v>
      </c>
      <c r="H31" s="30">
        <f t="shared" si="1"/>
        <v>100</v>
      </c>
    </row>
    <row r="32" spans="1:8" ht="12.75">
      <c r="A32" s="10" t="s">
        <v>29</v>
      </c>
      <c r="B32" s="1" t="s">
        <v>2</v>
      </c>
      <c r="C32" s="1" t="s">
        <v>54</v>
      </c>
      <c r="D32" s="30">
        <v>112</v>
      </c>
      <c r="E32" s="30">
        <v>182.5</v>
      </c>
      <c r="F32" s="30">
        <v>182.5</v>
      </c>
      <c r="G32" s="29">
        <f t="shared" si="0"/>
        <v>162.94642857142858</v>
      </c>
      <c r="H32" s="30">
        <f t="shared" si="1"/>
        <v>100</v>
      </c>
    </row>
    <row r="33" spans="1:8" ht="12.75">
      <c r="A33" s="7" t="s">
        <v>16</v>
      </c>
      <c r="B33" s="4" t="s">
        <v>5</v>
      </c>
      <c r="C33" s="1"/>
      <c r="D33" s="28">
        <f>D34+D38+D42</f>
        <v>19479.4</v>
      </c>
      <c r="E33" s="28">
        <f>E34+E38+E42</f>
        <v>37405.9</v>
      </c>
      <c r="F33" s="28">
        <f>F34+F38+F42</f>
        <v>29791.3</v>
      </c>
      <c r="G33" s="28">
        <f t="shared" si="0"/>
        <v>152.93746213949092</v>
      </c>
      <c r="H33" s="28">
        <f t="shared" si="1"/>
        <v>79.64331830005426</v>
      </c>
    </row>
    <row r="34" spans="1:8" ht="12.75">
      <c r="A34" s="8" t="s">
        <v>48</v>
      </c>
      <c r="B34" s="1" t="s">
        <v>5</v>
      </c>
      <c r="C34" s="1" t="s">
        <v>1</v>
      </c>
      <c r="D34" s="30">
        <f>D36+D35</f>
        <v>6401.3</v>
      </c>
      <c r="E34" s="30">
        <v>7802.8</v>
      </c>
      <c r="F34" s="30">
        <v>2827.6</v>
      </c>
      <c r="G34" s="29">
        <f t="shared" si="0"/>
        <v>44.172277506131564</v>
      </c>
      <c r="H34" s="30">
        <f t="shared" si="1"/>
        <v>36.23827344030348</v>
      </c>
    </row>
    <row r="35" spans="1:8" ht="12.75">
      <c r="A35" s="10" t="s">
        <v>63</v>
      </c>
      <c r="B35" s="1" t="s">
        <v>5</v>
      </c>
      <c r="C35" s="1" t="s">
        <v>1</v>
      </c>
      <c r="D35" s="30">
        <v>5184</v>
      </c>
      <c r="E35" s="30">
        <v>7802.8</v>
      </c>
      <c r="F35" s="30">
        <v>2827.6</v>
      </c>
      <c r="G35" s="29">
        <f t="shared" si="0"/>
        <v>54.54475308641975</v>
      </c>
      <c r="H35" s="30">
        <f t="shared" si="1"/>
        <v>36.23827344030348</v>
      </c>
    </row>
    <row r="36" spans="1:8" ht="12.75">
      <c r="A36" s="10" t="s">
        <v>64</v>
      </c>
      <c r="B36" s="1" t="s">
        <v>5</v>
      </c>
      <c r="C36" s="1" t="s">
        <v>1</v>
      </c>
      <c r="D36" s="30">
        <v>1217.3</v>
      </c>
      <c r="E36" s="30"/>
      <c r="F36" s="30"/>
      <c r="G36" s="29">
        <f t="shared" si="0"/>
        <v>0</v>
      </c>
      <c r="H36" s="30"/>
    </row>
    <row r="37" spans="1:8" ht="12.75">
      <c r="A37" s="10" t="s">
        <v>52</v>
      </c>
      <c r="B37" s="1"/>
      <c r="C37" s="1"/>
      <c r="D37" s="30"/>
      <c r="E37" s="30"/>
      <c r="F37" s="30"/>
      <c r="G37" s="29"/>
      <c r="H37" s="30"/>
    </row>
    <row r="38" spans="1:8" ht="12.75">
      <c r="A38" s="8" t="s">
        <v>55</v>
      </c>
      <c r="B38" s="1" t="s">
        <v>5</v>
      </c>
      <c r="C38" s="1" t="s">
        <v>3</v>
      </c>
      <c r="D38" s="30">
        <f>D39+D40</f>
        <v>8349.1</v>
      </c>
      <c r="E38" s="30">
        <f>E41+E40+E39</f>
        <v>23070.4</v>
      </c>
      <c r="F38" s="30">
        <f>F41+F40+F39</f>
        <v>20431</v>
      </c>
      <c r="G38" s="29">
        <f t="shared" si="0"/>
        <v>244.70901055203552</v>
      </c>
      <c r="H38" s="30">
        <f t="shared" si="1"/>
        <v>88.55936611415493</v>
      </c>
    </row>
    <row r="39" spans="1:8" ht="12.75">
      <c r="A39" s="8" t="s">
        <v>65</v>
      </c>
      <c r="B39" s="1" t="s">
        <v>5</v>
      </c>
      <c r="C39" s="1" t="s">
        <v>3</v>
      </c>
      <c r="D39" s="30">
        <v>2615</v>
      </c>
      <c r="E39" s="30">
        <v>9391.4</v>
      </c>
      <c r="F39" s="30">
        <v>9351.8</v>
      </c>
      <c r="G39" s="29">
        <f t="shared" si="0"/>
        <v>357.6214149139579</v>
      </c>
      <c r="H39" s="30">
        <f t="shared" si="1"/>
        <v>99.57833762804268</v>
      </c>
    </row>
    <row r="40" spans="1:8" ht="24">
      <c r="A40" s="8" t="s">
        <v>66</v>
      </c>
      <c r="B40" s="1" t="s">
        <v>5</v>
      </c>
      <c r="C40" s="1" t="s">
        <v>3</v>
      </c>
      <c r="D40" s="30">
        <v>5734.1</v>
      </c>
      <c r="E40" s="30">
        <v>5734.1</v>
      </c>
      <c r="F40" s="30">
        <v>3134.3</v>
      </c>
      <c r="G40" s="29">
        <f t="shared" si="0"/>
        <v>54.66071397429414</v>
      </c>
      <c r="H40" s="30">
        <f t="shared" si="1"/>
        <v>54.66071397429414</v>
      </c>
    </row>
    <row r="41" spans="1:8" ht="33" customHeight="1">
      <c r="A41" s="8" t="s">
        <v>67</v>
      </c>
      <c r="B41" s="1" t="s">
        <v>5</v>
      </c>
      <c r="C41" s="1" t="s">
        <v>3</v>
      </c>
      <c r="D41" s="30"/>
      <c r="E41" s="30">
        <v>7944.9</v>
      </c>
      <c r="F41" s="30">
        <v>7944.9</v>
      </c>
      <c r="G41" s="29"/>
      <c r="H41" s="30">
        <f t="shared" si="1"/>
        <v>100</v>
      </c>
    </row>
    <row r="42" spans="1:8" ht="12.75">
      <c r="A42" s="8" t="s">
        <v>62</v>
      </c>
      <c r="B42" s="1" t="s">
        <v>5</v>
      </c>
      <c r="C42" s="1" t="s">
        <v>4</v>
      </c>
      <c r="D42" s="30">
        <f>D43+D45+D47+D46</f>
        <v>4729</v>
      </c>
      <c r="E42" s="30">
        <f>E47+E46+E43</f>
        <v>6532.700000000001</v>
      </c>
      <c r="F42" s="30">
        <f>F47+F46+F43</f>
        <v>6532.700000000001</v>
      </c>
      <c r="G42" s="29">
        <f t="shared" si="0"/>
        <v>138.14125607950942</v>
      </c>
      <c r="H42" s="38">
        <f t="shared" si="1"/>
        <v>100</v>
      </c>
    </row>
    <row r="43" spans="1:8" ht="12.75">
      <c r="A43" s="8" t="s">
        <v>68</v>
      </c>
      <c r="B43" s="1" t="s">
        <v>5</v>
      </c>
      <c r="C43" s="1" t="s">
        <v>4</v>
      </c>
      <c r="D43" s="30">
        <v>2150</v>
      </c>
      <c r="E43" s="30">
        <v>2618.9</v>
      </c>
      <c r="F43" s="30">
        <v>2618.9</v>
      </c>
      <c r="G43" s="29">
        <f t="shared" si="0"/>
        <v>121.8093023255814</v>
      </c>
      <c r="H43" s="38">
        <f t="shared" si="1"/>
        <v>100</v>
      </c>
    </row>
    <row r="44" spans="1:8" ht="36">
      <c r="A44" s="13" t="s">
        <v>69</v>
      </c>
      <c r="B44" s="1" t="s">
        <v>5</v>
      </c>
      <c r="C44" s="1" t="s">
        <v>4</v>
      </c>
      <c r="D44" s="30"/>
      <c r="E44" s="30"/>
      <c r="F44" s="30"/>
      <c r="G44" s="29"/>
      <c r="H44" s="38"/>
    </row>
    <row r="45" spans="1:8" ht="12.75">
      <c r="A45" s="8" t="s">
        <v>70</v>
      </c>
      <c r="B45" s="1" t="s">
        <v>5</v>
      </c>
      <c r="C45" s="1" t="s">
        <v>4</v>
      </c>
      <c r="D45" s="30">
        <v>62</v>
      </c>
      <c r="E45" s="30"/>
      <c r="F45" s="30"/>
      <c r="G45" s="29">
        <f t="shared" si="0"/>
        <v>0</v>
      </c>
      <c r="H45" s="38"/>
    </row>
    <row r="46" spans="1:8" ht="12.75">
      <c r="A46" s="13" t="s">
        <v>71</v>
      </c>
      <c r="B46" s="1" t="s">
        <v>5</v>
      </c>
      <c r="C46" s="1" t="s">
        <v>4</v>
      </c>
      <c r="D46" s="30">
        <v>463</v>
      </c>
      <c r="E46" s="30">
        <v>463</v>
      </c>
      <c r="F46" s="30">
        <v>463</v>
      </c>
      <c r="G46" s="29">
        <f t="shared" si="0"/>
        <v>100</v>
      </c>
      <c r="H46" s="38">
        <f t="shared" si="1"/>
        <v>100</v>
      </c>
    </row>
    <row r="47" spans="1:8" ht="24">
      <c r="A47" s="13" t="s">
        <v>72</v>
      </c>
      <c r="B47" s="1" t="s">
        <v>5</v>
      </c>
      <c r="C47" s="1" t="s">
        <v>4</v>
      </c>
      <c r="D47" s="30">
        <v>2054</v>
      </c>
      <c r="E47" s="30">
        <v>3450.8</v>
      </c>
      <c r="F47" s="30">
        <v>3450.8</v>
      </c>
      <c r="G47" s="29">
        <f t="shared" si="0"/>
        <v>168.00389483933787</v>
      </c>
      <c r="H47" s="38">
        <f t="shared" si="1"/>
        <v>100</v>
      </c>
    </row>
    <row r="48" spans="1:8" ht="24">
      <c r="A48" s="8" t="s">
        <v>73</v>
      </c>
      <c r="B48" s="1"/>
      <c r="C48" s="1"/>
      <c r="D48" s="30"/>
      <c r="E48" s="30"/>
      <c r="F48" s="30"/>
      <c r="G48" s="28"/>
      <c r="H48" s="38"/>
    </row>
    <row r="49" spans="1:8" ht="12.75">
      <c r="A49" s="7" t="s">
        <v>17</v>
      </c>
      <c r="B49" s="6" t="s">
        <v>6</v>
      </c>
      <c r="C49" s="1"/>
      <c r="D49" s="28">
        <f>D50</f>
        <v>32</v>
      </c>
      <c r="E49" s="28"/>
      <c r="F49" s="28"/>
      <c r="G49" s="28">
        <f t="shared" si="0"/>
        <v>0</v>
      </c>
      <c r="H49" s="28"/>
    </row>
    <row r="50" spans="1:8" ht="12.75">
      <c r="A50" s="8" t="s">
        <v>18</v>
      </c>
      <c r="B50" s="1" t="s">
        <v>6</v>
      </c>
      <c r="C50" s="1" t="s">
        <v>6</v>
      </c>
      <c r="D50" s="30">
        <v>32</v>
      </c>
      <c r="E50" s="30"/>
      <c r="F50" s="30"/>
      <c r="G50" s="29">
        <f t="shared" si="0"/>
        <v>0</v>
      </c>
      <c r="H50" s="28"/>
    </row>
    <row r="51" spans="1:9" ht="12.75">
      <c r="A51" s="7" t="s">
        <v>36</v>
      </c>
      <c r="B51" s="4" t="s">
        <v>7</v>
      </c>
      <c r="C51" s="1"/>
      <c r="D51" s="27">
        <f>D52</f>
        <v>3123</v>
      </c>
      <c r="E51" s="27">
        <f>E56+E55+E54+E53</f>
        <v>3898.4999999999995</v>
      </c>
      <c r="F51" s="27">
        <f>F56+F55+F54+F53</f>
        <v>3898.4999999999995</v>
      </c>
      <c r="G51" s="28">
        <f t="shared" si="0"/>
        <v>124.83189241114312</v>
      </c>
      <c r="H51" s="28">
        <f t="shared" si="1"/>
        <v>100</v>
      </c>
      <c r="I51" s="26"/>
    </row>
    <row r="52" spans="1:9" ht="12.75">
      <c r="A52" s="8" t="s">
        <v>74</v>
      </c>
      <c r="B52" s="1" t="s">
        <v>7</v>
      </c>
      <c r="C52" s="1" t="s">
        <v>1</v>
      </c>
      <c r="D52" s="29">
        <f>D53+D54+D55</f>
        <v>3123</v>
      </c>
      <c r="E52" s="29">
        <f>E53+E54+E55+E56</f>
        <v>3898.4999999999995</v>
      </c>
      <c r="F52" s="29">
        <f>F53+F54+F55+F56</f>
        <v>3898.4999999999995</v>
      </c>
      <c r="G52" s="29">
        <f t="shared" si="0"/>
        <v>124.83189241114312</v>
      </c>
      <c r="H52" s="28"/>
      <c r="I52" s="26"/>
    </row>
    <row r="53" spans="1:8" ht="12.75">
      <c r="A53" s="9" t="s">
        <v>75</v>
      </c>
      <c r="B53" s="1" t="s">
        <v>7</v>
      </c>
      <c r="C53" s="1" t="s">
        <v>1</v>
      </c>
      <c r="D53" s="30">
        <v>135</v>
      </c>
      <c r="E53" s="30">
        <v>462.1</v>
      </c>
      <c r="F53" s="30">
        <v>462.1</v>
      </c>
      <c r="G53" s="29">
        <f t="shared" si="0"/>
        <v>342.2962962962963</v>
      </c>
      <c r="H53" s="30">
        <f t="shared" si="1"/>
        <v>100</v>
      </c>
    </row>
    <row r="54" spans="1:8" ht="24">
      <c r="A54" s="9" t="s">
        <v>76</v>
      </c>
      <c r="B54" s="3" t="s">
        <v>7</v>
      </c>
      <c r="C54" s="3" t="s">
        <v>1</v>
      </c>
      <c r="D54" s="29">
        <v>797</v>
      </c>
      <c r="E54" s="29">
        <v>736</v>
      </c>
      <c r="F54" s="29">
        <v>736</v>
      </c>
      <c r="G54" s="29">
        <f t="shared" si="0"/>
        <v>92.34629861982434</v>
      </c>
      <c r="H54" s="30">
        <f t="shared" si="1"/>
        <v>100</v>
      </c>
    </row>
    <row r="55" spans="1:8" ht="12.75">
      <c r="A55" s="10" t="s">
        <v>77</v>
      </c>
      <c r="B55" s="1" t="s">
        <v>7</v>
      </c>
      <c r="C55" s="1" t="s">
        <v>1</v>
      </c>
      <c r="D55" s="30">
        <v>2191</v>
      </c>
      <c r="E55" s="30">
        <v>2448.7</v>
      </c>
      <c r="F55" s="30">
        <v>2448.7</v>
      </c>
      <c r="G55" s="29">
        <f t="shared" si="0"/>
        <v>111.76175262437242</v>
      </c>
      <c r="H55" s="30">
        <f t="shared" si="1"/>
        <v>100</v>
      </c>
    </row>
    <row r="56" spans="1:8" ht="24">
      <c r="A56" s="8" t="s">
        <v>78</v>
      </c>
      <c r="B56" s="1" t="s">
        <v>7</v>
      </c>
      <c r="C56" s="1" t="s">
        <v>1</v>
      </c>
      <c r="D56" s="30"/>
      <c r="E56" s="30">
        <v>251.7</v>
      </c>
      <c r="F56" s="30">
        <v>251.7</v>
      </c>
      <c r="G56" s="29"/>
      <c r="H56" s="30">
        <f t="shared" si="1"/>
        <v>100</v>
      </c>
    </row>
    <row r="57" spans="1:8" ht="12.75">
      <c r="A57" s="7" t="s">
        <v>60</v>
      </c>
      <c r="B57" s="4" t="s">
        <v>53</v>
      </c>
      <c r="C57" s="4" t="s">
        <v>1</v>
      </c>
      <c r="D57" s="28"/>
      <c r="E57" s="28">
        <v>26.4</v>
      </c>
      <c r="F57" s="28">
        <v>26.4</v>
      </c>
      <c r="G57" s="28"/>
      <c r="H57" s="28">
        <f t="shared" si="1"/>
        <v>100</v>
      </c>
    </row>
    <row r="58" spans="1:8" ht="12.75">
      <c r="A58" s="7" t="s">
        <v>19</v>
      </c>
      <c r="B58" s="4" t="s">
        <v>35</v>
      </c>
      <c r="C58" s="1"/>
      <c r="D58" s="28">
        <f>D59</f>
        <v>134</v>
      </c>
      <c r="E58" s="28">
        <f>E60+E59</f>
        <v>131</v>
      </c>
      <c r="F58" s="28">
        <f>F60+F59</f>
        <v>131</v>
      </c>
      <c r="G58" s="28">
        <f t="shared" si="0"/>
        <v>97.76119402985076</v>
      </c>
      <c r="H58" s="28">
        <f t="shared" si="1"/>
        <v>100</v>
      </c>
    </row>
    <row r="59" spans="1:8" ht="12.75">
      <c r="A59" s="14" t="s">
        <v>0</v>
      </c>
      <c r="B59" s="1" t="s">
        <v>35</v>
      </c>
      <c r="C59" s="3" t="s">
        <v>1</v>
      </c>
      <c r="D59" s="30">
        <v>134</v>
      </c>
      <c r="E59" s="30">
        <v>111</v>
      </c>
      <c r="F59" s="30">
        <v>111</v>
      </c>
      <c r="G59" s="29">
        <f t="shared" si="0"/>
        <v>82.83582089552239</v>
      </c>
      <c r="H59" s="38">
        <f t="shared" si="1"/>
        <v>100</v>
      </c>
    </row>
    <row r="60" spans="1:8" ht="24">
      <c r="A60" s="23" t="s">
        <v>59</v>
      </c>
      <c r="B60" s="1" t="s">
        <v>35</v>
      </c>
      <c r="C60" s="3" t="s">
        <v>3</v>
      </c>
      <c r="D60" s="30"/>
      <c r="E60" s="30">
        <v>20</v>
      </c>
      <c r="F60" s="30">
        <v>20</v>
      </c>
      <c r="G60" s="28"/>
      <c r="H60" s="38">
        <f t="shared" si="1"/>
        <v>100</v>
      </c>
    </row>
    <row r="61" spans="1:8" s="33" customFormat="1" ht="38.25">
      <c r="A61" s="37" t="s">
        <v>79</v>
      </c>
      <c r="B61" s="34">
        <v>14</v>
      </c>
      <c r="C61" s="6" t="s">
        <v>4</v>
      </c>
      <c r="D61" s="27">
        <v>1583.7</v>
      </c>
      <c r="E61" s="27">
        <v>1733.4</v>
      </c>
      <c r="F61" s="27">
        <v>1733.4</v>
      </c>
      <c r="G61" s="28">
        <f t="shared" si="0"/>
        <v>109.4525478310286</v>
      </c>
      <c r="H61" s="28">
        <f t="shared" si="1"/>
        <v>100</v>
      </c>
    </row>
    <row r="62" spans="1:8" ht="12.75">
      <c r="A62" s="7" t="s">
        <v>20</v>
      </c>
      <c r="B62" s="4"/>
      <c r="C62" s="15"/>
      <c r="D62" s="28">
        <f>D6+D17+D19+D25+D33+D51+D57+D58+D61+D49</f>
        <v>65879.1</v>
      </c>
      <c r="E62" s="28">
        <f>E6+E17+E19+E25+E33+E51+E57+E58+E61</f>
        <v>90193.29999999999</v>
      </c>
      <c r="F62" s="28">
        <f>F6+F17+F19+F25+F33+F51+F57+F58+F61</f>
        <v>82014.59999999999</v>
      </c>
      <c r="G62" s="28">
        <f t="shared" si="0"/>
        <v>124.49259325036314</v>
      </c>
      <c r="H62" s="28">
        <f t="shared" si="1"/>
        <v>90.9320315367106</v>
      </c>
    </row>
    <row r="63" spans="4:8" ht="12.75">
      <c r="D63" s="31"/>
      <c r="E63" s="31"/>
      <c r="F63" s="31"/>
      <c r="G63" s="31"/>
      <c r="H63" s="31"/>
    </row>
  </sheetData>
  <sheetProtection/>
  <mergeCells count="1">
    <mergeCell ref="A2:H2"/>
  </mergeCells>
  <printOptions/>
  <pageMargins left="0.2755905511811024" right="0.1968503937007874" top="0.15748031496062992" bottom="0.15748031496062992" header="0.15748031496062992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att_fin</cp:lastModifiedBy>
  <cp:lastPrinted>2014-03-13T05:24:59Z</cp:lastPrinted>
  <dcterms:created xsi:type="dcterms:W3CDTF">2007-10-01T08:39:13Z</dcterms:created>
  <dcterms:modified xsi:type="dcterms:W3CDTF">2014-03-13T05:27:09Z</dcterms:modified>
  <cp:category/>
  <cp:version/>
  <cp:contentType/>
  <cp:contentStatus/>
</cp:coreProperties>
</file>